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.decousus\Desktop\MARCY L'ETOILE - VETAGRO\Enceintes climatiques (MAJ)\ECO\Ind 5_2025_10_22\DPGF\"/>
    </mc:Choice>
  </mc:AlternateContent>
  <xr:revisionPtr revIDLastSave="0" documentId="13_ncr:1_{5C801AF1-533D-4696-90DE-9189BEF5A91F}" xr6:coauthVersionLast="47" xr6:coauthVersionMax="47" xr10:uidLastSave="{00000000-0000-0000-0000-000000000000}"/>
  <bookViews>
    <workbookView xWindow="-108" yWindow="-108" windowWidth="30936" windowHeight="16776" activeTab="2" xr2:uid="{00000000-000D-0000-FFFF-FFFF00000000}"/>
  </bookViews>
  <sheets>
    <sheet name="Lot N°01 Page de garde" sheetId="3" r:id="rId1"/>
    <sheet name="Lot N°01 TC 1" sheetId="1" r:id="rId2"/>
    <sheet name="Lot N°01 TC 2" sheetId="2" r:id="rId3"/>
  </sheets>
  <definedNames>
    <definedName name="_xlnm.Print_Titles" localSheetId="1">'Lot N°01 TC 1'!$1:$2</definedName>
    <definedName name="_xlnm.Print_Titles" localSheetId="2">'Lot N°01 TC 2'!$1:$2</definedName>
    <definedName name="_xlnm.Print_Area" localSheetId="1">'Lot N°01 TC 1'!$A$1:$F$28</definedName>
    <definedName name="_xlnm.Print_Area" localSheetId="2">'Lot N°01 TC 2'!$A$1:$F$50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" l="1"/>
  <c r="F11" i="1"/>
  <c r="F13" i="1"/>
  <c r="F15" i="1" s="1"/>
  <c r="F18" i="1"/>
  <c r="F20" i="1"/>
  <c r="B26" i="1"/>
  <c r="F8" i="2"/>
  <c r="F37" i="2" s="1"/>
  <c r="F9" i="2"/>
  <c r="F12" i="2"/>
  <c r="F15" i="2"/>
  <c r="F18" i="2"/>
  <c r="F21" i="2"/>
  <c r="F23" i="2"/>
  <c r="F24" i="2"/>
  <c r="F27" i="2"/>
  <c r="F29" i="2"/>
  <c r="F32" i="2"/>
  <c r="F35" i="2"/>
  <c r="F40" i="2"/>
  <c r="F42" i="2"/>
  <c r="B48" i="2"/>
  <c r="F21" i="1" l="1"/>
  <c r="F25" i="1" s="1"/>
  <c r="F43" i="2"/>
  <c r="F47" i="2" s="1"/>
  <c r="F26" i="1" l="1"/>
  <c r="F27" i="1"/>
  <c r="F48" i="2"/>
  <c r="F49" i="2" s="1"/>
</calcChain>
</file>

<file path=xl/sharedStrings.xml><?xml version="1.0" encoding="utf-8"?>
<sst xmlns="http://schemas.openxmlformats.org/spreadsheetml/2006/main" count="200" uniqueCount="200">
  <si>
    <t>U</t>
  </si>
  <si>
    <t>Quantité</t>
  </si>
  <si>
    <t>Prix en EUR</t>
  </si>
  <si>
    <t>Total en EUR</t>
  </si>
  <si>
    <t>0</t>
  </si>
  <si>
    <t>TRANCHE CONDITIONNELLE 1 : SEPARATION ELECTRIQUE</t>
  </si>
  <si>
    <t>CH3</t>
  </si>
  <si>
    <t>3</t>
  </si>
  <si>
    <t>0.1</t>
  </si>
  <si>
    <t>DESCRIPTIF DES OUVRAGES ; TERRASSEMENTS - VRD - ESPACES VERTS - CLÔTURES</t>
  </si>
  <si>
    <t>CH4</t>
  </si>
  <si>
    <t>0.1.1</t>
  </si>
  <si>
    <t>Démolitions</t>
  </si>
  <si>
    <t>CH5</t>
  </si>
  <si>
    <t>0.1.1.1</t>
  </si>
  <si>
    <t>Démolitions exécutées mécaniquement</t>
  </si>
  <si>
    <t>CH6</t>
  </si>
  <si>
    <t xml:space="preserve">0.1.1.1.1 </t>
  </si>
  <si>
    <t>Dépose, reprise après GO de bordures béton et évacuations du surplus</t>
  </si>
  <si>
    <t>ENS</t>
  </si>
  <si>
    <t>ART</t>
  </si>
  <si>
    <t>000-H820</t>
  </si>
  <si>
    <t>0.1.2</t>
  </si>
  <si>
    <t>VRD et aménagements extérieurs : trottoirs</t>
  </si>
  <si>
    <t>CH5</t>
  </si>
  <si>
    <t>0.1.2.1</t>
  </si>
  <si>
    <t>Forme en grave-ciment</t>
  </si>
  <si>
    <t>CH6</t>
  </si>
  <si>
    <t xml:space="preserve">0.1.2.1.1 </t>
  </si>
  <si>
    <t>Forme d'épaisseur variable avec régalage et compactage</t>
  </si>
  <si>
    <t>m²</t>
  </si>
  <si>
    <t>ART</t>
  </si>
  <si>
    <t>000-H825</t>
  </si>
  <si>
    <t>0.1.2.2</t>
  </si>
  <si>
    <t>Trottoir en béton désactivé</t>
  </si>
  <si>
    <t>CH6</t>
  </si>
  <si>
    <t xml:space="preserve">0.1.2.2.1 </t>
  </si>
  <si>
    <t>Béton désactivé teinte clair sur géotextile</t>
  </si>
  <si>
    <t>m²</t>
  </si>
  <si>
    <t>ART</t>
  </si>
  <si>
    <t>000-H826</t>
  </si>
  <si>
    <t>Total DESCRIPTIF DES OUVRAGES ; TERRASSEMENTS - VRD - ESPACES VERTS - CLÔTURES</t>
  </si>
  <si>
    <t>STOT</t>
  </si>
  <si>
    <t>DOSSIER DES OUVRAGES EXECUTES (D.O.E.)</t>
  </si>
  <si>
    <t>CH4</t>
  </si>
  <si>
    <t>Dossier des Ouvrages Exécutés (D.O.E.)</t>
  </si>
  <si>
    <t>FT</t>
  </si>
  <si>
    <t>ART</t>
  </si>
  <si>
    <t>000-H830</t>
  </si>
  <si>
    <t>Total DOSSIER DES OUVRAGES EXECUTES (D.O.E.)</t>
  </si>
  <si>
    <t>STOT</t>
  </si>
  <si>
    <t>Total TRANCHE CONDITIONNELLE 1 : SEPARATION ELECTRIQUE</t>
  </si>
  <si>
    <t>STOT</t>
  </si>
  <si>
    <t>Montant HT du Lot N°01 TERRASSEMENTS - VRD - ESPACES VERTS - CLÔTURES</t>
  </si>
  <si>
    <t>TOTHT</t>
  </si>
  <si>
    <t>TVA</t>
  </si>
  <si>
    <t>Montant TTC</t>
  </si>
  <si>
    <t>TOTTTC</t>
  </si>
  <si>
    <t>U</t>
  </si>
  <si>
    <t>Quantité</t>
  </si>
  <si>
    <t>Prix en EUR</t>
  </si>
  <si>
    <t>Total en EUR</t>
  </si>
  <si>
    <t>1</t>
  </si>
  <si>
    <t>TRANCHE CONDITIONNELLE 2 : LOCAUX DECHETS</t>
  </si>
  <si>
    <t>CH3</t>
  </si>
  <si>
    <t>3</t>
  </si>
  <si>
    <t>1.1</t>
  </si>
  <si>
    <t>DESCRIPTIF DES OUVRAGES ; TERRASSEMENTS - VRD - ESPACES VERTS - CLÔTURES</t>
  </si>
  <si>
    <t>CH4</t>
  </si>
  <si>
    <t>1.1.1</t>
  </si>
  <si>
    <t>Terrassements : travaux préparatoires</t>
  </si>
  <si>
    <t>CH5</t>
  </si>
  <si>
    <t>1.1.1.1</t>
  </si>
  <si>
    <t>Réseaux existants</t>
  </si>
  <si>
    <t>CH6</t>
  </si>
  <si>
    <t xml:space="preserve">1.1.1.1.1 </t>
  </si>
  <si>
    <t>Dévoiement du réseau d'AEP</t>
  </si>
  <si>
    <t>Ens</t>
  </si>
  <si>
    <t>ART</t>
  </si>
  <si>
    <t>000-E843</t>
  </si>
  <si>
    <t xml:space="preserve">1.1.1.1.2 </t>
  </si>
  <si>
    <t>Dévoiement du réseau d'éclairage</t>
  </si>
  <si>
    <t>Ens</t>
  </si>
  <si>
    <t>ART</t>
  </si>
  <si>
    <t>000-E844</t>
  </si>
  <si>
    <t>1.1.2</t>
  </si>
  <si>
    <t>Démolitions</t>
  </si>
  <si>
    <t>CH5</t>
  </si>
  <si>
    <t>1.1.2.1</t>
  </si>
  <si>
    <t>Démolitions exécutées mécaniquement</t>
  </si>
  <si>
    <t>CH6</t>
  </si>
  <si>
    <t xml:space="preserve">1.1.2.1.1 </t>
  </si>
  <si>
    <t>Dépose, reprise après GO de bordures béton et évacuations du surplus</t>
  </si>
  <si>
    <t>ENS</t>
  </si>
  <si>
    <t>ART</t>
  </si>
  <si>
    <t>000-E845</t>
  </si>
  <si>
    <t>1.1.3</t>
  </si>
  <si>
    <t>VRD et aménagements extérieurs : plantations</t>
  </si>
  <si>
    <t>CH5</t>
  </si>
  <si>
    <t>1.1.3.1</t>
  </si>
  <si>
    <t>Plantations</t>
  </si>
  <si>
    <t>CH6</t>
  </si>
  <si>
    <t xml:space="preserve">1.1.3.1.1 </t>
  </si>
  <si>
    <t>Fournitures et pose de haies de lauriers</t>
  </si>
  <si>
    <t>ml</t>
  </si>
  <si>
    <t>ART</t>
  </si>
  <si>
    <t>000-E846</t>
  </si>
  <si>
    <t>1.1.4</t>
  </si>
  <si>
    <t>VRD et aménagements extérieurs : récupération des eaux de pluie</t>
  </si>
  <si>
    <t>CH5</t>
  </si>
  <si>
    <t>1.1.4.1</t>
  </si>
  <si>
    <t>Bassin de stockage</t>
  </si>
  <si>
    <t>CH6</t>
  </si>
  <si>
    <t xml:space="preserve">1.1.4.1.1 </t>
  </si>
  <si>
    <t>Terrassement et réalisation du bassin</t>
  </si>
  <si>
    <t>U</t>
  </si>
  <si>
    <t>ART</t>
  </si>
  <si>
    <t>000-E847</t>
  </si>
  <si>
    <t>1.1.5</t>
  </si>
  <si>
    <t>VRD et aménagements extérieurs : travaux en tranchées</t>
  </si>
  <si>
    <t>CH5</t>
  </si>
  <si>
    <t>1.1.5.1</t>
  </si>
  <si>
    <t>Fouilles en tranchées mécaniques</t>
  </si>
  <si>
    <t>CH6</t>
  </si>
  <si>
    <t xml:space="preserve">1.1.5.1.1 </t>
  </si>
  <si>
    <t>0,44 x 1,00 dans une terre ordinaire, argileuse, marnes fragmentées, sables</t>
  </si>
  <si>
    <t>ml</t>
  </si>
  <si>
    <t>ART</t>
  </si>
  <si>
    <t>000-H998</t>
  </si>
  <si>
    <t>1.1.5.2</t>
  </si>
  <si>
    <t>Fourreaux PVC</t>
  </si>
  <si>
    <t>CH6</t>
  </si>
  <si>
    <t xml:space="preserve">1.1.5.2.1 </t>
  </si>
  <si>
    <t>Gaine polyéthylène Ø 63 mm</t>
  </si>
  <si>
    <t>ml</t>
  </si>
  <si>
    <t>ART</t>
  </si>
  <si>
    <t>000-H996</t>
  </si>
  <si>
    <t xml:space="preserve">1.1.5.2.2 </t>
  </si>
  <si>
    <t>Gaine polyéthylène Ø 90 mm</t>
  </si>
  <si>
    <t>ml</t>
  </si>
  <si>
    <t>ART</t>
  </si>
  <si>
    <t>000-H997</t>
  </si>
  <si>
    <t>1.1.6</t>
  </si>
  <si>
    <t>VRD et aménagements extérieurs : chaussées et parkings</t>
  </si>
  <si>
    <t>CH5</t>
  </si>
  <si>
    <t>1.1.6.1</t>
  </si>
  <si>
    <t>Forme en grave-ciment</t>
  </si>
  <si>
    <t>CH6</t>
  </si>
  <si>
    <t xml:space="preserve">1.1.6.1.1 </t>
  </si>
  <si>
    <t>De 14 cm d'épaisseur</t>
  </si>
  <si>
    <t>m²</t>
  </si>
  <si>
    <t>ART</t>
  </si>
  <si>
    <t>000-E848</t>
  </si>
  <si>
    <t>1.1.6.2</t>
  </si>
  <si>
    <t>Couche de roulement</t>
  </si>
  <si>
    <t>CH6</t>
  </si>
  <si>
    <t xml:space="preserve">1.1.6.2.1 </t>
  </si>
  <si>
    <t>Enrobé 4 cm, granulométrie 0/10</t>
  </si>
  <si>
    <t>m²</t>
  </si>
  <si>
    <t>ART</t>
  </si>
  <si>
    <t>000-E849</t>
  </si>
  <si>
    <t>1.1.7</t>
  </si>
  <si>
    <t>VRD et aménagements extérieurs : trottoirs</t>
  </si>
  <si>
    <t>CH5</t>
  </si>
  <si>
    <t>1.1.7.1</t>
  </si>
  <si>
    <t>Trottoir en béton désactivé</t>
  </si>
  <si>
    <t>CH6</t>
  </si>
  <si>
    <t xml:space="preserve">1.1.7.1.1 </t>
  </si>
  <si>
    <t>Béton désactivé teinte clair sur géotextile</t>
  </si>
  <si>
    <t>m²</t>
  </si>
  <si>
    <t>ART</t>
  </si>
  <si>
    <t>000-E851</t>
  </si>
  <si>
    <t>1.1.8</t>
  </si>
  <si>
    <t>VRD et aménagements extérieurs : clôtures et portails</t>
  </si>
  <si>
    <t>CH5</t>
  </si>
  <si>
    <t>1.1.8.1</t>
  </si>
  <si>
    <t>Clôtures séparatives existantes</t>
  </si>
  <si>
    <t>CH6</t>
  </si>
  <si>
    <t xml:space="preserve">1.1.8.1.1 </t>
  </si>
  <si>
    <t>Dépose et repose avec adaptation de clôtures (poteaux et remplissage)</t>
  </si>
  <si>
    <t>U</t>
  </si>
  <si>
    <t>ART</t>
  </si>
  <si>
    <t>000-E853</t>
  </si>
  <si>
    <t>Total DESCRIPTIF DES OUVRAGES ; TERRASSEMENTS - VRD - ESPACES VERTS - CLÔTURES</t>
  </si>
  <si>
    <t>STOT</t>
  </si>
  <si>
    <t>DOSSIER DES OUVRAGES EXECUTES (D.O.E.)</t>
  </si>
  <si>
    <t>CH4</t>
  </si>
  <si>
    <t>Dossier des Ouvrages Exécutés (D.O.E.)</t>
  </si>
  <si>
    <t>FT</t>
  </si>
  <si>
    <t>ART</t>
  </si>
  <si>
    <t>000-E975</t>
  </si>
  <si>
    <t>Total DOSSIER DES OUVRAGES EXECUTES (D.O.E.)</t>
  </si>
  <si>
    <t>STOT</t>
  </si>
  <si>
    <t>Total TRANCHE CONDITIONNELLE 2 : LOCAUX DECHETS</t>
  </si>
  <si>
    <t>STOT</t>
  </si>
  <si>
    <t>Montant HT du Lot N°01 TERRASSEMENTS - VRD - ESPACES VERTS - CLÔTURES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</si>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</sst>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 ##0;\-#,##0;"/>
  </numFmts>
  <fonts count="25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b/>
      <sz val="12"/>
      <color rgb="FFFF003F"/>
      <name val="Arial"/>
      <family val="1"/>
    </font>
    <font>
      <i/>
      <sz val="10"/>
      <color rgb="FF5B5B5B"/>
      <name val="Arial"/>
      <family val="1"/>
    </font>
    <font>
      <b/>
      <sz val="12"/>
      <color rgb="FFFF0000"/>
      <name val="Arial"/>
      <family val="1"/>
    </font>
    <font>
      <sz val="11"/>
      <color rgb="FFFF0000"/>
      <name val="Arial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sz val="11"/>
      <color rgb="FF5B5B5B"/>
      <name val="Arial"/>
      <family val="1"/>
    </font>
    <font>
      <sz val="11"/>
      <color rgb="FF000000"/>
      <name val="Arial"/>
      <family val="1"/>
    </font>
    <font>
      <sz val="10"/>
      <color rgb="FF5B5B5B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sz val="9"/>
      <color rgb="FF5B5B5B"/>
      <name val="Arial"/>
      <family val="1"/>
    </font>
    <font>
      <b/>
      <sz val="9"/>
      <color rgb="FF5B5B5B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9"/>
      <color rgb="FF000000"/>
      <name val="Arial Narrow"/>
      <family val="1"/>
    </font>
    <font>
      <sz val="8"/>
      <color rgb="FF000000"/>
      <name val="Arial Narrow"/>
      <family val="1"/>
    </font>
    <font>
      <sz val="8"/>
      <color rgb="FF5B5B5B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</fonts>
  <fills count="5">
    <fill>
      <patternFill patternType="none"/>
    </fill>
    <fill>
      <patternFill patternType="gray125"/>
    </fill>
    <fill>
      <patternFill patternType="solid">
        <fgColor rgb="FFF7E3DD"/>
        <bgColor indexed="64"/>
      </patternFill>
    </fill>
    <fill>
      <patternFill patternType="solid">
        <fgColor rgb="FFD6D6D6"/>
        <bgColor indexed="64"/>
      </patternFill>
    </fill>
    <fill>
      <patternFill patternType="solid">
        <fgColor rgb="FFFFFFFF"/>
      </patternFill>
    </fill>
  </fills>
  <borders count="3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 style="thin">
        <color rgb="FF5B5B5B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 style="thin">
        <color rgb="FF5B5B5B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5B5B5B"/>
      </top>
      <bottom style="thin">
        <color rgb="FF5B5B5B"/>
      </bottom>
      <diagonal/>
    </border>
    <border>
      <left style="thin">
        <color rgb="FF000000"/>
      </left>
      <right/>
      <top/>
      <bottom/>
      <diagonal/>
    </border>
    <border>
      <left style="thin">
        <color rgb="FF5B5B5B"/>
      </left>
      <right/>
      <top style="thin">
        <color rgb="FF5B5B5B"/>
      </top>
      <bottom style="thin">
        <color rgb="FF5B5B5B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5B5B5B"/>
      </bottom>
      <diagonal/>
    </border>
    <border>
      <left style="thin">
        <color rgb="FF000000"/>
      </left>
      <right/>
      <top/>
      <bottom style="thin">
        <color rgb="FF5B5B5B"/>
      </bottom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2" borderId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8" fillId="3" borderId="0">
      <alignment horizontal="left" vertical="top" wrapText="1"/>
    </xf>
    <xf numFmtId="0" fontId="9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0" fillId="0" borderId="0" applyFill="0">
      <alignment horizontal="left" vertical="top" wrapText="1" indent="2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9" fillId="0" borderId="0" applyFill="0">
      <alignment horizontal="left" vertical="top" wrapText="1" indent="1"/>
    </xf>
    <xf numFmtId="0" fontId="20" fillId="0" borderId="0" applyFill="0">
      <alignment horizontal="left" vertical="top" wrapText="1" indent="1"/>
    </xf>
    <xf numFmtId="0" fontId="21" fillId="0" borderId="0" applyFill="0">
      <alignment horizontal="left" vertical="top" wrapText="1" indent="1"/>
    </xf>
    <xf numFmtId="0" fontId="22" fillId="0" borderId="0" applyFill="0">
      <alignment horizontal="left" vertical="top" wrapText="1"/>
    </xf>
  </cellStyleXfs>
  <cellXfs count="58">
    <xf numFmtId="0" fontId="0" fillId="0" borderId="0" xfId="0"/>
    <xf numFmtId="0" fontId="0" fillId="0" borderId="28" xfId="0" applyBorder="1" applyAlignment="1">
      <alignment horizontal="left" vertical="top" wrapText="1"/>
    </xf>
    <xf numFmtId="0" fontId="0" fillId="0" borderId="27" xfId="0" applyBorder="1" applyAlignment="1">
      <alignment horizontal="center" vertical="top" wrapText="1"/>
    </xf>
    <xf numFmtId="0" fontId="23" fillId="0" borderId="28" xfId="0" applyFont="1" applyBorder="1" applyAlignment="1">
      <alignment horizontal="left" vertical="top" wrapText="1"/>
    </xf>
    <xf numFmtId="0" fontId="23" fillId="0" borderId="27" xfId="0" applyFont="1" applyBorder="1" applyAlignment="1">
      <alignment horizontal="center" vertical="top" wrapText="1"/>
    </xf>
    <xf numFmtId="0" fontId="23" fillId="0" borderId="29" xfId="0" applyFont="1" applyBorder="1" applyAlignment="1">
      <alignment horizontal="center" vertical="top" wrapText="1"/>
    </xf>
    <xf numFmtId="0" fontId="23" fillId="0" borderId="29" xfId="0" applyFont="1" applyBorder="1" applyAlignment="1">
      <alignment horizontal="right" vertical="top" wrapText="1"/>
    </xf>
    <xf numFmtId="0" fontId="0" fillId="0" borderId="25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8" fillId="3" borderId="20" xfId="10" applyBorder="1">
      <alignment horizontal="left" vertical="top" wrapText="1"/>
    </xf>
    <xf numFmtId="0" fontId="8" fillId="3" borderId="11" xfId="10" applyBorder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0" fillId="0" borderId="20" xfId="14" applyBorder="1">
      <alignment horizontal="left" vertical="top" wrapText="1"/>
    </xf>
    <xf numFmtId="0" fontId="10" fillId="0" borderId="11" xfId="14" applyBorder="1">
      <alignment horizontal="left" vertical="top" wrapText="1"/>
    </xf>
    <xf numFmtId="0" fontId="13" fillId="0" borderId="20" xfId="18" applyBorder="1">
      <alignment horizontal="left" vertical="top" wrapText="1"/>
    </xf>
    <xf numFmtId="0" fontId="13" fillId="0" borderId="11" xfId="18" applyBorder="1">
      <alignment horizontal="left" vertical="top" wrapText="1"/>
    </xf>
    <xf numFmtId="0" fontId="10" fillId="0" borderId="20" xfId="22" applyBorder="1">
      <alignment horizontal="left" vertical="top" wrapText="1"/>
    </xf>
    <xf numFmtId="0" fontId="10" fillId="0" borderId="11" xfId="22" applyBorder="1">
      <alignment horizontal="left" vertical="top" wrapText="1"/>
    </xf>
    <xf numFmtId="0" fontId="14" fillId="0" borderId="20" xfId="26" applyBorder="1">
      <alignment horizontal="left" vertical="top" wrapText="1"/>
    </xf>
    <xf numFmtId="0" fontId="14" fillId="0" borderId="11" xfId="26" applyBorder="1">
      <alignment horizontal="left" vertical="top" wrapText="1"/>
    </xf>
    <xf numFmtId="0" fontId="0" fillId="0" borderId="12" xfId="0" applyBorder="1" applyAlignment="1" applyProtection="1">
      <alignment horizontal="left" vertical="top"/>
      <protection locked="0"/>
    </xf>
    <xf numFmtId="164" fontId="0" fillId="0" borderId="11" xfId="0" applyNumberFormat="1" applyBorder="1" applyAlignment="1" applyProtection="1">
      <alignment horizontal="center" vertical="top" wrapText="1"/>
      <protection locked="0"/>
    </xf>
    <xf numFmtId="164" fontId="0" fillId="0" borderId="9" xfId="0" applyNumberFormat="1" applyBorder="1" applyAlignment="1" applyProtection="1">
      <alignment horizontal="center" vertical="top" wrapText="1"/>
      <protection locked="0"/>
    </xf>
    <xf numFmtId="164" fontId="0" fillId="0" borderId="22" xfId="0" applyNumberFormat="1" applyBorder="1" applyAlignment="1" applyProtection="1">
      <alignment horizontal="right" vertical="top" wrapText="1"/>
      <protection locked="0"/>
    </xf>
    <xf numFmtId="0" fontId="0" fillId="0" borderId="20" xfId="0" applyBorder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0" fontId="6" fillId="0" borderId="20" xfId="17" applyBorder="1">
      <alignment horizontal="left" vertical="top" wrapText="1"/>
    </xf>
    <xf numFmtId="0" fontId="6" fillId="0" borderId="11" xfId="17" applyBorder="1">
      <alignment horizontal="left" vertical="top" wrapText="1"/>
    </xf>
    <xf numFmtId="164" fontId="0" fillId="0" borderId="22" xfId="0" applyNumberFormat="1" applyBorder="1" applyAlignment="1">
      <alignment horizontal="right" vertical="top" wrapText="1"/>
    </xf>
    <xf numFmtId="0" fontId="6" fillId="0" borderId="19" xfId="17" applyBorder="1">
      <alignment horizontal="left" vertical="top" wrapText="1"/>
    </xf>
    <xf numFmtId="0" fontId="6" fillId="0" borderId="18" xfId="17" applyBorder="1">
      <alignment horizontal="left" vertical="top" wrapText="1"/>
    </xf>
    <xf numFmtId="164" fontId="0" fillId="0" borderId="2" xfId="0" applyNumberFormat="1" applyBorder="1" applyAlignment="1">
      <alignment horizontal="right" vertical="top" wrapText="1"/>
    </xf>
    <xf numFmtId="0" fontId="10" fillId="0" borderId="16" xfId="13" applyBorder="1">
      <alignment horizontal="left" vertical="top" wrapText="1" indent="2"/>
    </xf>
    <xf numFmtId="0" fontId="10" fillId="0" borderId="14" xfId="13" applyBorder="1">
      <alignment horizontal="left" vertical="top" wrapText="1" indent="2"/>
    </xf>
    <xf numFmtId="164" fontId="0" fillId="0" borderId="17" xfId="0" applyNumberFormat="1" applyBorder="1" applyAlignment="1">
      <alignment horizontal="right" vertical="top" wrapText="1"/>
    </xf>
    <xf numFmtId="0" fontId="0" fillId="0" borderId="15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164" fontId="23" fillId="0" borderId="0" xfId="0" applyNumberFormat="1" applyFont="1" applyAlignment="1">
      <alignment horizontal="right" vertical="top" wrapText="1"/>
    </xf>
    <xf numFmtId="165" fontId="24" fillId="4" borderId="0" xfId="0" applyNumberFormat="1" applyFont="1" applyFill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30" xfId="0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284190</xdr:colOff>
      <xdr:row>1</xdr:row>
      <xdr:rowOff>86805</xdr:rowOff>
    </xdr:from>
    <xdr:to>
      <xdr:col>0</xdr:col>
      <xdr:colOff>6480000</xdr:colOff>
      <xdr:row>7</xdr:row>
      <xdr:rowOff>106395</xdr:rowOff>
    </xdr:to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63C789E4-37BC-4806-8CA6-5BFD63A4E6C3}"/>
            </a:ext>
          </a:extLst>
        </xdr:cNvPr>
        <xdr:cNvSpPr/>
      </xdr:nvSpPr>
      <xdr:spPr>
        <a:xfrm>
          <a:off x="288000" y="267780"/>
          <a:ext cx="6192000" cy="1120680"/>
        </a:xfrm>
        <a:prstGeom prst="rect">
          <a:avLst/>
        </a:prstGeom>
        <a:solidFill>
          <a:srgbClr val="C0C0C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r>
            <a:rPr lang="fr-FR" sz="1800" b="1" i="0">
              <a:solidFill>
                <a:srgbClr val="FFFFFF"/>
              </a:solidFill>
              <a:latin typeface="Arial"/>
            </a:rPr>
            <a:t>VetAgro Sup</a:t>
          </a:r>
        </a:p>
        <a:p>
          <a:pPr algn="l"/>
          <a:endParaRPr sz="600" b="1">
            <a:solidFill>
              <a:srgbClr val="FFFFFF"/>
            </a:solidFill>
            <a:latin typeface="Arial"/>
          </a:endParaRPr>
        </a:p>
        <a:p>
          <a:pPr algn="l"/>
          <a:r>
            <a:rPr lang="fr-FR" sz="1000" b="1" i="0">
              <a:solidFill>
                <a:srgbClr val="FFFFFF"/>
              </a:solidFill>
              <a:latin typeface="Arial"/>
            </a:rPr>
            <a:t>1, Avenue Bourgelat</a:t>
          </a:r>
        </a:p>
        <a:p>
          <a:pPr algn="l"/>
          <a:endParaRPr sz="1000" b="1">
            <a:solidFill>
              <a:srgbClr val="FFFFFF"/>
            </a:solidFill>
            <a:latin typeface="Arial"/>
          </a:endParaRPr>
        </a:p>
        <a:p>
          <a:pPr algn="l"/>
          <a:r>
            <a:rPr lang="fr-FR" sz="1000" b="1" i="0">
              <a:solidFill>
                <a:srgbClr val="FFFFFF"/>
              </a:solidFill>
              <a:latin typeface="Arial"/>
            </a:rPr>
            <a:t>69280MARCY LETOILE</a:t>
          </a:r>
        </a:p>
        <a:p>
          <a:pPr algn="l"/>
          <a:endParaRPr sz="800">
            <a:solidFill>
              <a:srgbClr val="FFFFFF"/>
            </a:solidFill>
            <a:latin typeface="Arial"/>
          </a:endParaRPr>
        </a:p>
        <a:p>
          <a:pPr algn="l"/>
          <a:r>
            <a:rPr lang="fr-FR" sz="800" b="0" i="0">
              <a:solidFill>
                <a:srgbClr val="FFFFFF"/>
              </a:solidFill>
              <a:latin typeface="Arial"/>
            </a:rPr>
            <a:t>Tel : 04 78 87 25 25       </a:t>
          </a:r>
        </a:p>
      </xdr:txBody>
    </xdr:sp>
    <xdr:clientData/>
  </xdr:twoCellAnchor>
  <xdr:twoCellAnchor editAs="absolute">
    <xdr:from>
      <xdr:col>0</xdr:col>
      <xdr:colOff>968190</xdr:colOff>
      <xdr:row>15</xdr:row>
      <xdr:rowOff>11805</xdr:rowOff>
    </xdr:from>
    <xdr:to>
      <xdr:col>0</xdr:col>
      <xdr:colOff>6303810</xdr:colOff>
      <xdr:row>21</xdr:row>
      <xdr:rowOff>63795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FCC08831-A51A-4624-A221-8145C220718D}"/>
            </a:ext>
          </a:extLst>
        </xdr:cNvPr>
        <xdr:cNvSpPr/>
      </xdr:nvSpPr>
      <xdr:spPr>
        <a:xfrm>
          <a:off x="972000" y="2753100"/>
          <a:ext cx="5328000" cy="115308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r>
            <a:rPr lang="fr-FR" sz="9000" b="1" i="0">
              <a:solidFill>
                <a:srgbClr val="ADADAD"/>
              </a:solidFill>
              <a:latin typeface="Arial"/>
            </a:rPr>
            <a:t>D.P.G.F.</a:t>
          </a:r>
        </a:p>
        <a:p>
          <a:pPr algn="l"/>
          <a:endParaRPr sz="4000" b="1">
            <a:solidFill>
              <a:srgbClr val="ADADAD"/>
            </a:solidFill>
            <a:latin typeface="Arial"/>
          </a:endParaRP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284190</xdr:colOff>
      <xdr:row>8</xdr:row>
      <xdr:rowOff>49304</xdr:rowOff>
    </xdr:from>
    <xdr:to>
      <xdr:col>0</xdr:col>
      <xdr:colOff>6480000</xdr:colOff>
      <xdr:row>15</xdr:row>
      <xdr:rowOff>22859</xdr:rowOff>
    </xdr:to>
    <xdr:sp macro="" textlink="">
      <xdr:nvSpPr>
        <xdr:cNvPr id="4" name="Forme3">
          <a:extLst>
            <a:ext uri="{FF2B5EF4-FFF2-40B4-BE49-F238E27FC236}">
              <a16:creationId xmlns:a16="http://schemas.microsoft.com/office/drawing/2014/main" id="{886486FF-D1F3-4E67-81DF-19ED9AFF9716}"/>
            </a:ext>
          </a:extLst>
        </xdr:cNvPr>
        <xdr:cNvSpPr/>
      </xdr:nvSpPr>
      <xdr:spPr>
        <a:xfrm>
          <a:off x="284190" y="1512344"/>
          <a:ext cx="6195810" cy="1253715"/>
        </a:xfrm>
        <a:prstGeom prst="roundRect">
          <a:avLst>
            <a:gd name="adj" fmla="val 10005"/>
          </a:avLst>
        </a:prstGeom>
        <a:solidFill>
          <a:srgbClr val="FFFFFF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r>
            <a:rPr lang="fr-FR" sz="1400" b="0" i="0">
              <a:solidFill>
                <a:srgbClr val="848484"/>
              </a:solidFill>
              <a:latin typeface="MS Shell Dlg"/>
            </a:rPr>
            <a:t> MISSION DE MAITRISE DOEUVRE TRAVAUX POUR : LA SEPARATION ELECTRIQUE DE DEUX ERP / AMENAGEMENTS POLES DE STOCKAGE DES DECHETS / ENCEINTES CLIMATIQUES BATIMENT PRINCIPAL CAMPUS CETERINAIRE DE VETAGRO SUP A MARCY L'ETOILE 69.</a:t>
          </a:r>
        </a:p>
        <a:p>
          <a:pPr algn="l"/>
          <a:r>
            <a:rPr lang="fr-FR" sz="1400" b="0" i="0">
              <a:solidFill>
                <a:srgbClr val="848484"/>
              </a:solidFill>
              <a:latin typeface="MS Shell Dlg"/>
            </a:rPr>
            <a:t> </a:t>
          </a:r>
        </a:p>
        <a:p>
          <a:pPr algn="l"/>
          <a:endParaRPr sz="1400">
            <a:solidFill>
              <a:srgbClr val="848484"/>
            </a:solidFill>
            <a:latin typeface="MS Shell Dlg"/>
          </a:endParaRPr>
        </a:p>
        <a:p>
          <a:pPr algn="l"/>
          <a:endParaRPr sz="800">
            <a:solidFill>
              <a:srgbClr val="848484"/>
            </a:solidFill>
            <a:latin typeface="MS Shell Dlg"/>
          </a:endParaRPr>
        </a:p>
        <a:p>
          <a:pPr algn="l"/>
          <a:r>
            <a:rPr lang="fr-FR" sz="1000" b="0" i="0">
              <a:solidFill>
                <a:srgbClr val="848484"/>
              </a:solidFill>
              <a:latin typeface="MS Shell Dlg"/>
            </a:rPr>
            <a:t>   1, Avenue Bourgelat - </a:t>
          </a:r>
        </a:p>
        <a:p>
          <a:pPr algn="l"/>
          <a:r>
            <a:rPr lang="fr-FR" sz="1000" b="0" i="0">
              <a:solidFill>
                <a:srgbClr val="848484"/>
              </a:solidFill>
              <a:latin typeface="MS Shell Dlg"/>
            </a:rPr>
            <a:t>  69280 - MARCY LETOILE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5326095</xdr:colOff>
      <xdr:row>3</xdr:row>
      <xdr:rowOff>170859</xdr:rowOff>
    </xdr:from>
    <xdr:to>
      <xdr:col>0</xdr:col>
      <xdr:colOff>6231810</xdr:colOff>
      <xdr:row>5</xdr:row>
      <xdr:rowOff>8356</xdr:rowOff>
    </xdr:to>
    <xdr:pic>
      <xdr:nvPicPr>
        <xdr:cNvPr id="5" name="Forme4">
          <a:extLst>
            <a:ext uri="{FF2B5EF4-FFF2-40B4-BE49-F238E27FC236}">
              <a16:creationId xmlns:a16="http://schemas.microsoft.com/office/drawing/2014/main" id="{2EB1EED5-E026-45D9-9168-1705AB990C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28000" y="715689"/>
          <a:ext cx="900000" cy="205162"/>
        </a:xfrm>
        <a:prstGeom prst="rect">
          <a:avLst/>
        </a:prstGeom>
      </xdr:spPr>
    </xdr:pic>
    <xdr:clientData/>
  </xdr:twoCellAnchor>
  <xdr:twoCellAnchor editAs="absolute">
    <xdr:from>
      <xdr:col>0</xdr:col>
      <xdr:colOff>968190</xdr:colOff>
      <xdr:row>23</xdr:row>
      <xdr:rowOff>134490</xdr:rowOff>
    </xdr:from>
    <xdr:to>
      <xdr:col>0</xdr:col>
      <xdr:colOff>6303810</xdr:colOff>
      <xdr:row>30</xdr:row>
      <xdr:rowOff>3600</xdr:rowOff>
    </xdr:to>
    <xdr:sp macro="" textlink="">
      <xdr:nvSpPr>
        <xdr:cNvPr id="6" name="Forme6">
          <a:extLst>
            <a:ext uri="{FF2B5EF4-FFF2-40B4-BE49-F238E27FC236}">
              <a16:creationId xmlns:a16="http://schemas.microsoft.com/office/drawing/2014/main" id="{8EADA2BB-7C33-4D98-BD27-1886F8090F6A}"/>
            </a:ext>
          </a:extLst>
        </xdr:cNvPr>
        <xdr:cNvSpPr/>
      </xdr:nvSpPr>
      <xdr:spPr>
        <a:xfrm>
          <a:off x="972000" y="4344540"/>
          <a:ext cx="5328000" cy="114546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r>
            <a:rPr lang="fr-FR" sz="2000" b="1" i="0">
              <a:solidFill>
                <a:srgbClr val="ADADAD"/>
              </a:solidFill>
              <a:latin typeface="Arial"/>
            </a:rPr>
            <a:t>Lot N°01 TERRASSEMENTS - VRD - ESPACES VERTS - CLÔTURES</a:t>
          </a:r>
          <a:endParaRPr sz="4000" b="1">
            <a:solidFill>
              <a:srgbClr val="ADADAD"/>
            </a:solidFill>
            <a:latin typeface="Arial"/>
          </a:endParaRP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288000</xdr:colOff>
      <xdr:row>44</xdr:row>
      <xdr:rowOff>155400</xdr:rowOff>
    </xdr:from>
    <xdr:to>
      <xdr:col>0</xdr:col>
      <xdr:colOff>6480000</xdr:colOff>
      <xdr:row>47</xdr:row>
      <xdr:rowOff>142875</xdr:rowOff>
    </xdr:to>
    <xdr:sp macro="" textlink="">
      <xdr:nvSpPr>
        <xdr:cNvPr id="7" name="Forme7">
          <a:extLst>
            <a:ext uri="{FF2B5EF4-FFF2-40B4-BE49-F238E27FC236}">
              <a16:creationId xmlns:a16="http://schemas.microsoft.com/office/drawing/2014/main" id="{B80CEB40-9457-466B-86A6-42EAF5E187FF}"/>
            </a:ext>
          </a:extLst>
        </xdr:cNvPr>
        <xdr:cNvSpPr/>
      </xdr:nvSpPr>
      <xdr:spPr>
        <a:xfrm>
          <a:off x="288000" y="8118300"/>
          <a:ext cx="6192000" cy="530400"/>
        </a:xfrm>
        <a:prstGeom prst="rect">
          <a:avLst/>
        </a:prstGeom>
        <a:solidFill>
          <a:srgbClr val="C0C0C0"/>
        </a:solidFill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ctr"/>
          <a:r>
            <a:rPr lang="fr-FR" sz="900" b="0" i="0">
              <a:solidFill>
                <a:srgbClr val="000000"/>
              </a:solidFill>
              <a:latin typeface="MS Shell Dlg"/>
            </a:rPr>
            <a:t>Economie de la Construction : CEBACO</a:t>
          </a: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  <a:p>
          <a:pPr algn="ctr"/>
          <a:r>
            <a:rPr lang="fr-FR" sz="800" b="0" i="0">
              <a:solidFill>
                <a:srgbClr val="000000"/>
              </a:solidFill>
              <a:latin typeface="MS Shell Dlg"/>
            </a:rPr>
            <a:t>Tel : 04 78 32 17 85  Portable : 06 85 69 71 78    Email : maxime.decousus@ceba-eco.fr</a:t>
          </a:r>
        </a:p>
      </xdr:txBody>
    </xdr:sp>
    <xdr:clientData/>
  </xdr:twoCellAnchor>
  <xdr:twoCellAnchor editAs="absolute">
    <xdr:from>
      <xdr:col>0</xdr:col>
      <xdr:colOff>4892190</xdr:colOff>
      <xdr:row>47</xdr:row>
      <xdr:rowOff>150900</xdr:rowOff>
    </xdr:from>
    <xdr:to>
      <xdr:col>0</xdr:col>
      <xdr:colOff>6480000</xdr:colOff>
      <xdr:row>49</xdr:row>
      <xdr:rowOff>57690</xdr:rowOff>
    </xdr:to>
    <xdr:sp macro="" textlink="">
      <xdr:nvSpPr>
        <xdr:cNvPr id="8" name="Forme8">
          <a:extLst>
            <a:ext uri="{FF2B5EF4-FFF2-40B4-BE49-F238E27FC236}">
              <a16:creationId xmlns:a16="http://schemas.microsoft.com/office/drawing/2014/main" id="{6C3166CE-85E3-4267-98D4-ABDE26FD6A26}"/>
            </a:ext>
          </a:extLst>
        </xdr:cNvPr>
        <xdr:cNvSpPr/>
      </xdr:nvSpPr>
      <xdr:spPr>
        <a:xfrm>
          <a:off x="4896000" y="8746260"/>
          <a:ext cx="1584000" cy="27636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r"/>
          <a:r>
            <a:rPr lang="fr-FR" sz="800" b="0" i="0">
              <a:solidFill>
                <a:srgbClr val="000000"/>
              </a:solidFill>
              <a:latin typeface="MS Shell Dlg"/>
            </a:rPr>
            <a:t>21 octobre 2025</a:t>
          </a:r>
        </a:p>
      </xdr:txBody>
    </xdr:sp>
    <xdr:clientData/>
  </xdr:twoCellAnchor>
  <xdr:twoCellAnchor editAs="absolute">
    <xdr:from>
      <xdr:col>0</xdr:col>
      <xdr:colOff>5398095</xdr:colOff>
      <xdr:row>43</xdr:row>
      <xdr:rowOff>2200</xdr:rowOff>
    </xdr:from>
    <xdr:to>
      <xdr:col>0</xdr:col>
      <xdr:colOff>6516000</xdr:colOff>
      <xdr:row>44</xdr:row>
      <xdr:rowOff>21990</xdr:rowOff>
    </xdr:to>
    <xdr:sp macro="" textlink="">
      <xdr:nvSpPr>
        <xdr:cNvPr id="9" name="Forme9">
          <a:extLst>
            <a:ext uri="{FF2B5EF4-FFF2-40B4-BE49-F238E27FC236}">
              <a16:creationId xmlns:a16="http://schemas.microsoft.com/office/drawing/2014/main" id="{40C71B95-3073-40D4-98BE-B5161360E4A6}"/>
            </a:ext>
          </a:extLst>
        </xdr:cNvPr>
        <xdr:cNvSpPr/>
      </xdr:nvSpPr>
      <xdr:spPr>
        <a:xfrm>
          <a:off x="5400000" y="7866040"/>
          <a:ext cx="1116000" cy="206480"/>
        </a:xfrm>
        <a:prstGeom prst="roundRect">
          <a:avLst>
            <a:gd name="adj" fmla="val 6670"/>
          </a:avLst>
        </a:prstGeom>
        <a:solidFill>
          <a:srgbClr val="FFFFFF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ctr"/>
          <a:r>
            <a:rPr lang="fr-FR" sz="800" b="0" i="0">
              <a:solidFill>
                <a:srgbClr val="848484"/>
              </a:solidFill>
              <a:latin typeface="MS Shell Dlg"/>
            </a:rPr>
            <a:t>PRO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62865</xdr:colOff>
      <xdr:row>0</xdr:row>
      <xdr:rowOff>38100</xdr:rowOff>
    </xdr:from>
    <xdr:to>
      <xdr:col>5</xdr:col>
      <xdr:colOff>788670</xdr:colOff>
      <xdr:row>0</xdr:row>
      <xdr:rowOff>967740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64770" y="38100"/>
          <a:ext cx="6383655" cy="933450"/>
        </a:xfrm>
        <a:prstGeom prst="rect">
          <a:avLst/>
        </a:prstGeom>
        <a:solidFill>
          <a:srgbClr val="808080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80808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139" tIns="62139" rIns="62139" bIns="62139" rtlCol="0" anchor="t"/>
        <a:lstStyle/>
        <a:p>
          <a:pPr algn="l"/>
          <a:r>
            <a:rPr lang="fr-FR" sz="800" b="0" i="0">
              <a:solidFill>
                <a:srgbClr val="FFFFFF"/>
              </a:solidFill>
              <a:latin typeface="MS Shell Dlg"/>
            </a:rPr>
            <a:t>MISSION DE MAITRISE DOEUVRE TRAVAUX POUR : LA SEPARATION ELECTRIQUE DE DEUX ERP / AMENAGEMENTS POLES DE STOCKAGE DES DECHETS / ENCEINTES CLIMATIQUES BATIMENT PRINCIPAL CAMPUS CETERINAIRE DE VETAGRO SUP A MARCY L'ETOILE 69. -  1, Avenue Bourgelat</a:t>
          </a:r>
        </a:p>
        <a:p>
          <a:pPr algn="l"/>
          <a:r>
            <a:rPr lang="fr-FR" sz="800" b="0" i="0">
              <a:solidFill>
                <a:srgbClr val="FFFFFF"/>
              </a:solidFill>
              <a:latin typeface="MS Shell Dlg"/>
            </a:rPr>
            <a:t>VetAgro Sup  -  </a:t>
          </a:r>
          <a:r>
            <a:rPr lang="fr-FR" sz="800" b="0" i="0">
              <a:solidFill>
                <a:srgbClr val="FFFFFF"/>
              </a:solidFill>
              <a:latin typeface="Arial Narrow"/>
            </a:rPr>
            <a:t>1, Avenue Bourgelat</a:t>
          </a:r>
        </a:p>
        <a:p>
          <a:pPr algn="l"/>
          <a:r>
            <a:rPr lang="fr-FR" sz="1000" b="1" i="0">
              <a:solidFill>
                <a:srgbClr val="FFFFFF"/>
              </a:solidFill>
              <a:latin typeface="MS Shell Dlg"/>
            </a:rPr>
            <a:t>Lot N°01 TERRASSEMENTS - VRD - ESPACES VERTS - CLÔTURES</a:t>
          </a:r>
        </a:p>
        <a:p>
          <a:pPr algn="l"/>
          <a:r>
            <a:rPr lang="fr-FR" sz="1000" b="1" i="0">
              <a:solidFill>
                <a:srgbClr val="FFFFFF"/>
              </a:solidFill>
              <a:latin typeface="MS Shell Dlg"/>
            </a:rPr>
            <a:t>TRANCHE CONDITIONNELLE 1 : SEPARATION ELECTRIQUE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4</xdr:col>
      <xdr:colOff>448755</xdr:colOff>
      <xdr:row>0</xdr:row>
      <xdr:rowOff>674709</xdr:rowOff>
    </xdr:from>
    <xdr:to>
      <xdr:col>5</xdr:col>
      <xdr:colOff>732945</xdr:colOff>
      <xdr:row>0</xdr:row>
      <xdr:rowOff>892196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5375085" y="676614"/>
          <a:ext cx="1013805" cy="211772"/>
        </a:xfrm>
        <a:prstGeom prst="roundRect">
          <a:avLst>
            <a:gd name="adj" fmla="val 6670"/>
          </a:avLst>
        </a:prstGeom>
        <a:solidFill>
          <a:srgbClr val="C0C0C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139" tIns="62139" rIns="62139" bIns="62139" rtlCol="0" anchor="t"/>
        <a:lstStyle/>
        <a:p>
          <a:pPr algn="ctr"/>
          <a:r>
            <a:rPr lang="fr-FR" sz="900" b="1" i="0">
              <a:solidFill>
                <a:srgbClr val="FFFFFF"/>
              </a:solidFill>
              <a:latin typeface="MS Shell Dlg"/>
            </a:rPr>
            <a:t>D.P.G.F.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38100</xdr:colOff>
      <xdr:row>0</xdr:row>
      <xdr:rowOff>38100</xdr:rowOff>
    </xdr:from>
    <xdr:to>
      <xdr:col>5</xdr:col>
      <xdr:colOff>826770</xdr:colOff>
      <xdr:row>0</xdr:row>
      <xdr:rowOff>952500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38100" y="38100"/>
          <a:ext cx="6448425" cy="914400"/>
        </a:xfrm>
        <a:prstGeom prst="rect">
          <a:avLst/>
        </a:prstGeom>
        <a:solidFill>
          <a:srgbClr val="808080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80808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139" tIns="62139" rIns="62139" bIns="62139" rtlCol="0" anchor="t"/>
        <a:lstStyle/>
        <a:p>
          <a:pPr algn="l"/>
          <a:r>
            <a:rPr lang="fr-FR" sz="800" b="0" i="0">
              <a:solidFill>
                <a:srgbClr val="FFFFFF"/>
              </a:solidFill>
              <a:latin typeface="MS Shell Dlg"/>
            </a:rPr>
            <a:t>MISSION DE MAITRISE DOEUVRE TRAVAUX POUR : LA SEPARATION ELECTRIQUE DE DEUX ERP / AMENAGEMENTS POLES DE STOCKAGE DES DECHETS / ENCEINTES CLIMATIQUES BATIMENT PRINCIPAL CAMPUS CETERINAIRE DE VETAGRO SUP A MARCY L'ETOILE 69. -  1, Avenue Bourgelat</a:t>
          </a:r>
        </a:p>
        <a:p>
          <a:pPr algn="l"/>
          <a:r>
            <a:rPr lang="fr-FR" sz="800" b="0" i="0">
              <a:solidFill>
                <a:srgbClr val="FFFFFF"/>
              </a:solidFill>
              <a:latin typeface="MS Shell Dlg"/>
            </a:rPr>
            <a:t>VetAgro Sup  -  </a:t>
          </a:r>
          <a:r>
            <a:rPr lang="fr-FR" sz="800" b="0" i="0">
              <a:solidFill>
                <a:srgbClr val="FFFFFF"/>
              </a:solidFill>
              <a:latin typeface="Arial Narrow"/>
            </a:rPr>
            <a:t>1, Avenue Bourgelat</a:t>
          </a:r>
        </a:p>
        <a:p>
          <a:pPr algn="l"/>
          <a:r>
            <a:rPr lang="fr-FR" sz="1000" b="1" i="0">
              <a:solidFill>
                <a:srgbClr val="FFFFFF"/>
              </a:solidFill>
              <a:latin typeface="MS Shell Dlg"/>
            </a:rPr>
            <a:t>Lot N°01 TERRASSEMENTS - VRD - ESPACES VERTS - CLÔTURES</a:t>
          </a:r>
        </a:p>
        <a:p>
          <a:pPr algn="l"/>
          <a:r>
            <a:rPr lang="fr-FR" sz="1000" b="1" i="0">
              <a:solidFill>
                <a:srgbClr val="FFFFFF"/>
              </a:solidFill>
              <a:latin typeface="MS Shell Dlg"/>
            </a:rPr>
            <a:t>TRANCHE CONDITIONNELLE 2 : LOCAUX DECHETS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4</xdr:col>
      <xdr:colOff>492570</xdr:colOff>
      <xdr:row>0</xdr:row>
      <xdr:rowOff>598509</xdr:rowOff>
    </xdr:from>
    <xdr:to>
      <xdr:col>5</xdr:col>
      <xdr:colOff>765330</xdr:colOff>
      <xdr:row>0</xdr:row>
      <xdr:rowOff>810281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5416995" y="600414"/>
          <a:ext cx="1006185" cy="207962"/>
        </a:xfrm>
        <a:prstGeom prst="roundRect">
          <a:avLst>
            <a:gd name="adj" fmla="val 6670"/>
          </a:avLst>
        </a:prstGeom>
        <a:solidFill>
          <a:srgbClr val="C0C0C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139" tIns="62139" rIns="62139" bIns="62139" rtlCol="0" anchor="t"/>
        <a:lstStyle/>
        <a:p>
          <a:pPr algn="ctr"/>
          <a:r>
            <a:rPr lang="fr-FR" sz="900" b="1" i="0">
              <a:solidFill>
                <a:srgbClr val="FFFFFF"/>
              </a:solidFill>
              <a:latin typeface="MS Shell Dlg"/>
            </a:rPr>
            <a:t>D.P.G.F.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58165D-14B1-465E-9D95-FB539C901DAF}">
  <sheetPr>
    <pageSetUpPr fitToPage="1"/>
  </sheetPr>
  <dimension ref="A1"/>
  <sheetViews>
    <sheetView showGridLines="0" view="pageBreakPreview" topLeftCell="A4" zoomScaleNormal="100" zoomScaleSheetLayoutView="100" workbookViewId="0">
      <selection activeCell="E19" sqref="E19"/>
    </sheetView>
  </sheetViews>
  <sheetFormatPr baseColWidth="10" defaultColWidth="10.6640625" defaultRowHeight="14.4" x14ac:dyDescent="0.3"/>
  <cols>
    <col min="1" max="1" width="96.77734375" customWidth="1"/>
    <col min="2" max="2" width="10.6640625" customWidth="1"/>
  </cols>
  <sheetData/>
  <printOptions horizontalCentered="1"/>
  <pageMargins left="0.06" right="0.06" top="0.06" bottom="0.06" header="0.76" footer="0.76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2C8E63-074D-488C-9AD5-2BAE2B4B8392}">
  <sheetPr>
    <pageSetUpPr fitToPage="1"/>
  </sheetPr>
  <dimension ref="A1:ZZ29"/>
  <sheetViews>
    <sheetView showGridLines="0" view="pageBreakPreview" zoomScaleNormal="100" zoomScaleSheetLayoutView="10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E6" sqref="E6:E15"/>
    </sheetView>
  </sheetViews>
  <sheetFormatPr baseColWidth="10" defaultColWidth="10.6640625" defaultRowHeight="14.4" x14ac:dyDescent="0.3"/>
  <cols>
    <col min="1" max="1" width="9.6640625" customWidth="1"/>
    <col min="2" max="2" width="46.6640625" customWidth="1"/>
    <col min="3" max="3" width="4.6640625" customWidth="1"/>
    <col min="4" max="5" width="10.6640625" customWidth="1"/>
    <col min="6" max="6" width="12.6640625" customWidth="1"/>
    <col min="7" max="7" width="10.6640625" customWidth="1"/>
    <col min="701" max="703" width="10.6640625" customWidth="1"/>
  </cols>
  <sheetData>
    <row r="1" spans="1:702" ht="79.95" customHeight="1" x14ac:dyDescent="0.3">
      <c r="A1" s="55"/>
      <c r="B1" s="56"/>
      <c r="C1" s="56"/>
      <c r="D1" s="56"/>
      <c r="E1" s="56"/>
      <c r="F1" s="57"/>
    </row>
    <row r="2" spans="1:702" x14ac:dyDescent="0.3">
      <c r="A2" s="1"/>
      <c r="B2" s="2"/>
      <c r="C2" s="3" t="s">
        <v>0</v>
      </c>
      <c r="D2" s="4" t="s">
        <v>1</v>
      </c>
      <c r="E2" s="5" t="s">
        <v>2</v>
      </c>
      <c r="F2" s="6" t="s">
        <v>3</v>
      </c>
    </row>
    <row r="3" spans="1:702" x14ac:dyDescent="0.3">
      <c r="A3" s="7"/>
      <c r="B3" s="8"/>
      <c r="C3" s="9"/>
      <c r="D3" s="8"/>
      <c r="E3" s="10"/>
      <c r="F3" s="11"/>
    </row>
    <row r="4" spans="1:702" ht="27.6" x14ac:dyDescent="0.3">
      <c r="A4" s="12" t="s">
        <v>4</v>
      </c>
      <c r="B4" s="13" t="s">
        <v>5</v>
      </c>
      <c r="C4" s="14"/>
      <c r="D4" s="15"/>
      <c r="E4" s="16"/>
      <c r="F4" s="17"/>
      <c r="ZY4" t="s">
        <v>6</v>
      </c>
      <c r="ZZ4" s="18" t="s">
        <v>7</v>
      </c>
    </row>
    <row r="5" spans="1:702" ht="26.4" x14ac:dyDescent="0.3">
      <c r="A5" s="19" t="s">
        <v>8</v>
      </c>
      <c r="B5" s="20" t="s">
        <v>9</v>
      </c>
      <c r="C5" s="14"/>
      <c r="D5" s="15"/>
      <c r="E5" s="16"/>
      <c r="F5" s="17"/>
      <c r="ZY5" t="s">
        <v>10</v>
      </c>
      <c r="ZZ5" s="18"/>
    </row>
    <row r="6" spans="1:702" x14ac:dyDescent="0.3">
      <c r="A6" s="21" t="s">
        <v>11</v>
      </c>
      <c r="B6" s="22" t="s">
        <v>12</v>
      </c>
      <c r="C6" s="14"/>
      <c r="D6" s="15"/>
      <c r="E6" s="16"/>
      <c r="F6" s="17"/>
      <c r="ZY6" t="s">
        <v>13</v>
      </c>
      <c r="ZZ6" s="18"/>
    </row>
    <row r="7" spans="1:702" x14ac:dyDescent="0.3">
      <c r="A7" s="23" t="s">
        <v>14</v>
      </c>
      <c r="B7" s="24" t="s">
        <v>15</v>
      </c>
      <c r="C7" s="14"/>
      <c r="D7" s="15"/>
      <c r="E7" s="16"/>
      <c r="F7" s="17"/>
      <c r="ZY7" t="s">
        <v>16</v>
      </c>
      <c r="ZZ7" s="18"/>
    </row>
    <row r="8" spans="1:702" ht="24" x14ac:dyDescent="0.3">
      <c r="A8" s="25" t="s">
        <v>17</v>
      </c>
      <c r="B8" s="26" t="s">
        <v>18</v>
      </c>
      <c r="C8" s="27" t="s">
        <v>19</v>
      </c>
      <c r="D8" s="28">
        <v>1</v>
      </c>
      <c r="E8" s="29"/>
      <c r="F8" s="30">
        <f>ROUND(D8*E8,2)</f>
        <v>0</v>
      </c>
      <c r="ZY8" t="s">
        <v>20</v>
      </c>
      <c r="ZZ8" s="18" t="s">
        <v>21</v>
      </c>
    </row>
    <row r="9" spans="1:702" x14ac:dyDescent="0.3">
      <c r="A9" s="21" t="s">
        <v>22</v>
      </c>
      <c r="B9" s="22" t="s">
        <v>23</v>
      </c>
      <c r="C9" s="14"/>
      <c r="D9" s="15"/>
      <c r="E9" s="16"/>
      <c r="F9" s="17"/>
      <c r="ZY9" t="s">
        <v>24</v>
      </c>
      <c r="ZZ9" s="18"/>
    </row>
    <row r="10" spans="1:702" x14ac:dyDescent="0.3">
      <c r="A10" s="23" t="s">
        <v>25</v>
      </c>
      <c r="B10" s="24" t="s">
        <v>26</v>
      </c>
      <c r="C10" s="14"/>
      <c r="D10" s="15"/>
      <c r="E10" s="16"/>
      <c r="F10" s="17"/>
      <c r="ZY10" t="s">
        <v>27</v>
      </c>
      <c r="ZZ10" s="18"/>
    </row>
    <row r="11" spans="1:702" x14ac:dyDescent="0.3">
      <c r="A11" s="25" t="s">
        <v>28</v>
      </c>
      <c r="B11" s="26" t="s">
        <v>29</v>
      </c>
      <c r="C11" s="27" t="s">
        <v>30</v>
      </c>
      <c r="D11" s="28">
        <v>1.77</v>
      </c>
      <c r="E11" s="29"/>
      <c r="F11" s="30">
        <f>ROUND(D11*E11,2)</f>
        <v>0</v>
      </c>
      <c r="ZY11" t="s">
        <v>31</v>
      </c>
      <c r="ZZ11" s="18" t="s">
        <v>32</v>
      </c>
    </row>
    <row r="12" spans="1:702" x14ac:dyDescent="0.3">
      <c r="A12" s="23" t="s">
        <v>33</v>
      </c>
      <c r="B12" s="24" t="s">
        <v>34</v>
      </c>
      <c r="C12" s="14"/>
      <c r="D12" s="15"/>
      <c r="E12" s="16"/>
      <c r="F12" s="17"/>
      <c r="ZY12" t="s">
        <v>35</v>
      </c>
      <c r="ZZ12" s="18"/>
    </row>
    <row r="13" spans="1:702" x14ac:dyDescent="0.3">
      <c r="A13" s="25" t="s">
        <v>36</v>
      </c>
      <c r="B13" s="26" t="s">
        <v>37</v>
      </c>
      <c r="C13" s="27" t="s">
        <v>38</v>
      </c>
      <c r="D13" s="28">
        <v>1.77</v>
      </c>
      <c r="E13" s="29"/>
      <c r="F13" s="30">
        <f>ROUND(D13*E13,2)</f>
        <v>0</v>
      </c>
      <c r="ZY13" t="s">
        <v>39</v>
      </c>
      <c r="ZZ13" s="18" t="s">
        <v>40</v>
      </c>
    </row>
    <row r="14" spans="1:702" x14ac:dyDescent="0.3">
      <c r="A14" s="31"/>
      <c r="B14" s="32"/>
      <c r="C14" s="14"/>
      <c r="D14" s="15"/>
      <c r="E14" s="16"/>
      <c r="F14" s="17"/>
    </row>
    <row r="15" spans="1:702" ht="39.6" x14ac:dyDescent="0.3">
      <c r="A15" s="33"/>
      <c r="B15" s="34" t="s">
        <v>41</v>
      </c>
      <c r="C15" s="14"/>
      <c r="D15" s="15"/>
      <c r="E15" s="16"/>
      <c r="F15" s="35">
        <f>SUBTOTAL(109,F6:F14)</f>
        <v>0</v>
      </c>
      <c r="ZY15" t="s">
        <v>42</v>
      </c>
    </row>
    <row r="16" spans="1:702" x14ac:dyDescent="0.3">
      <c r="A16" s="31"/>
      <c r="B16" s="32"/>
      <c r="C16" s="14"/>
      <c r="D16" s="15"/>
      <c r="E16" s="16"/>
      <c r="F16" s="17"/>
    </row>
    <row r="17" spans="1:702" x14ac:dyDescent="0.3">
      <c r="A17" s="19"/>
      <c r="B17" s="20" t="s">
        <v>43</v>
      </c>
      <c r="C17" s="14"/>
      <c r="D17" s="15"/>
      <c r="E17" s="16"/>
      <c r="F17" s="17"/>
      <c r="ZY17" t="s">
        <v>44</v>
      </c>
      <c r="ZZ17" s="18"/>
    </row>
    <row r="18" spans="1:702" x14ac:dyDescent="0.3">
      <c r="A18" s="25"/>
      <c r="B18" s="26" t="s">
        <v>45</v>
      </c>
      <c r="C18" s="27" t="s">
        <v>46</v>
      </c>
      <c r="D18" s="28">
        <v>1</v>
      </c>
      <c r="E18" s="29">
        <v>0</v>
      </c>
      <c r="F18" s="30">
        <f>ROUND(D18*E18,2)</f>
        <v>0</v>
      </c>
      <c r="ZY18" t="s">
        <v>47</v>
      </c>
      <c r="ZZ18" s="18" t="s">
        <v>48</v>
      </c>
    </row>
    <row r="19" spans="1:702" x14ac:dyDescent="0.3">
      <c r="A19" s="31"/>
      <c r="B19" s="32"/>
      <c r="C19" s="14"/>
      <c r="D19" s="15"/>
      <c r="E19" s="16"/>
      <c r="F19" s="17"/>
    </row>
    <row r="20" spans="1:702" x14ac:dyDescent="0.3">
      <c r="A20" s="36"/>
      <c r="B20" s="37" t="s">
        <v>49</v>
      </c>
      <c r="C20" s="14"/>
      <c r="D20" s="15"/>
      <c r="E20" s="16"/>
      <c r="F20" s="38">
        <f>SUBTOTAL(109,F18:F19)</f>
        <v>0</v>
      </c>
      <c r="ZY20" t="s">
        <v>50</v>
      </c>
    </row>
    <row r="21" spans="1:702" ht="26.4" x14ac:dyDescent="0.3">
      <c r="A21" s="39"/>
      <c r="B21" s="40" t="s">
        <v>51</v>
      </c>
      <c r="C21" s="14"/>
      <c r="D21" s="15"/>
      <c r="E21" s="16"/>
      <c r="F21" s="41">
        <f>SUBTOTAL(109,F5:F20)</f>
        <v>0</v>
      </c>
      <c r="G21" s="42"/>
      <c r="ZY21" t="s">
        <v>52</v>
      </c>
    </row>
    <row r="22" spans="1:702" x14ac:dyDescent="0.3">
      <c r="A22" s="43"/>
      <c r="B22" s="44"/>
      <c r="C22" s="14"/>
      <c r="D22" s="15"/>
      <c r="E22" s="16"/>
      <c r="F22" s="11"/>
    </row>
    <row r="23" spans="1:702" x14ac:dyDescent="0.3">
      <c r="A23" s="45"/>
      <c r="B23" s="46"/>
      <c r="C23" s="47"/>
      <c r="D23" s="48"/>
      <c r="E23" s="49"/>
      <c r="F23" s="50"/>
    </row>
    <row r="24" spans="1:702" x14ac:dyDescent="0.3">
      <c r="A24" s="51"/>
      <c r="B24" s="51"/>
      <c r="C24" s="51"/>
      <c r="D24" s="51"/>
      <c r="E24" s="51"/>
      <c r="F24" s="51"/>
    </row>
    <row r="25" spans="1:702" ht="28.8" x14ac:dyDescent="0.3">
      <c r="B25" s="52" t="s">
        <v>53</v>
      </c>
      <c r="F25" s="53">
        <f>SUBTOTAL(109,F4:F23)</f>
        <v>0</v>
      </c>
      <c r="ZY25" t="s">
        <v>54</v>
      </c>
    </row>
    <row r="26" spans="1:702" x14ac:dyDescent="0.3">
      <c r="A26" s="54">
        <v>20</v>
      </c>
      <c r="B26" s="52" t="str">
        <f>CONCATENATE("Montant TVA (",A26,"%)")</f>
        <v>Montant TVA (20%)</v>
      </c>
      <c r="F26" s="53">
        <f>(F25*A26)/100</f>
        <v>0</v>
      </c>
      <c r="ZY26" t="s">
        <v>55</v>
      </c>
    </row>
    <row r="27" spans="1:702" x14ac:dyDescent="0.3">
      <c r="B27" s="52" t="s">
        <v>56</v>
      </c>
      <c r="F27" s="53">
        <f>F25+F26</f>
        <v>0</v>
      </c>
      <c r="ZY27" t="s">
        <v>57</v>
      </c>
    </row>
    <row r="28" spans="1:702" x14ac:dyDescent="0.3">
      <c r="F28" s="53"/>
    </row>
    <row r="29" spans="1:702" x14ac:dyDescent="0.3">
      <c r="F29" s="53"/>
    </row>
  </sheetData>
  <mergeCells count="1">
    <mergeCell ref="A1:F1"/>
  </mergeCells>
  <printOptions horizontalCentered="1"/>
  <pageMargins left="0.06" right="0.06" top="0.06" bottom="0.06" header="0.76" footer="0.76"/>
  <pageSetup paperSize="9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BF26C8-0DA8-48EB-91C9-1D70193A22C3}">
  <sheetPr>
    <pageSetUpPr fitToPage="1"/>
  </sheetPr>
  <dimension ref="A1:ZZ51"/>
  <sheetViews>
    <sheetView showGridLines="0" tabSelected="1" view="pageBreakPreview" zoomScaleNormal="100" zoomScaleSheetLayoutView="100" workbookViewId="0">
      <pane xSplit="2" ySplit="2" topLeftCell="C22" activePane="bottomRight" state="frozen"/>
      <selection pane="topRight" activeCell="C1" sqref="C1"/>
      <selection pane="bottomLeft" activeCell="A3" sqref="A3"/>
      <selection pane="bottomRight" activeCell="E7" sqref="E7:E35"/>
    </sheetView>
  </sheetViews>
  <sheetFormatPr baseColWidth="10" defaultColWidth="10.6640625" defaultRowHeight="14.4" x14ac:dyDescent="0.3"/>
  <cols>
    <col min="1" max="1" width="9.6640625" customWidth="1"/>
    <col min="2" max="2" width="46.6640625" customWidth="1"/>
    <col min="3" max="3" width="4.6640625" customWidth="1"/>
    <col min="4" max="5" width="10.6640625" customWidth="1"/>
    <col min="6" max="6" width="12.6640625" customWidth="1"/>
    <col min="7" max="7" width="10.6640625" customWidth="1"/>
    <col min="701" max="703" width="10.6640625" customWidth="1"/>
  </cols>
  <sheetData>
    <row r="1" spans="1:702" ht="79.95" customHeight="1" x14ac:dyDescent="0.3">
      <c r="A1" s="55"/>
      <c r="B1" s="56"/>
      <c r="C1" s="56"/>
      <c r="D1" s="56"/>
      <c r="E1" s="56"/>
      <c r="F1" s="57"/>
    </row>
    <row r="2" spans="1:702" x14ac:dyDescent="0.3">
      <c r="A2" s="1"/>
      <c r="B2" s="2"/>
      <c r="C2" s="3" t="s">
        <v>58</v>
      </c>
      <c r="D2" s="4" t="s">
        <v>59</v>
      </c>
      <c r="E2" s="5" t="s">
        <v>60</v>
      </c>
      <c r="F2" s="6" t="s">
        <v>61</v>
      </c>
    </row>
    <row r="3" spans="1:702" x14ac:dyDescent="0.3">
      <c r="A3" s="7"/>
      <c r="B3" s="8"/>
      <c r="C3" s="9"/>
      <c r="D3" s="8"/>
      <c r="E3" s="10"/>
      <c r="F3" s="11"/>
    </row>
    <row r="4" spans="1:702" ht="27.6" x14ac:dyDescent="0.3">
      <c r="A4" s="12" t="s">
        <v>62</v>
      </c>
      <c r="B4" s="13" t="s">
        <v>63</v>
      </c>
      <c r="C4" s="14"/>
      <c r="D4" s="15"/>
      <c r="E4" s="16"/>
      <c r="F4" s="17"/>
      <c r="ZY4" t="s">
        <v>64</v>
      </c>
      <c r="ZZ4" s="18" t="s">
        <v>65</v>
      </c>
    </row>
    <row r="5" spans="1:702" ht="26.4" x14ac:dyDescent="0.3">
      <c r="A5" s="19" t="s">
        <v>66</v>
      </c>
      <c r="B5" s="20" t="s">
        <v>67</v>
      </c>
      <c r="C5" s="14"/>
      <c r="D5" s="15"/>
      <c r="E5" s="16"/>
      <c r="F5" s="17"/>
      <c r="ZY5" t="s">
        <v>68</v>
      </c>
      <c r="ZZ5" s="18"/>
    </row>
    <row r="6" spans="1:702" x14ac:dyDescent="0.3">
      <c r="A6" s="21" t="s">
        <v>69</v>
      </c>
      <c r="B6" s="22" t="s">
        <v>70</v>
      </c>
      <c r="C6" s="14"/>
      <c r="D6" s="15"/>
      <c r="E6" s="16"/>
      <c r="F6" s="17"/>
      <c r="ZY6" t="s">
        <v>71</v>
      </c>
      <c r="ZZ6" s="18"/>
    </row>
    <row r="7" spans="1:702" x14ac:dyDescent="0.3">
      <c r="A7" s="23" t="s">
        <v>72</v>
      </c>
      <c r="B7" s="24" t="s">
        <v>73</v>
      </c>
      <c r="C7" s="14"/>
      <c r="D7" s="15"/>
      <c r="E7" s="16"/>
      <c r="F7" s="17"/>
      <c r="ZY7" t="s">
        <v>74</v>
      </c>
      <c r="ZZ7" s="18"/>
    </row>
    <row r="8" spans="1:702" x14ac:dyDescent="0.3">
      <c r="A8" s="25" t="s">
        <v>75</v>
      </c>
      <c r="B8" s="26" t="s">
        <v>76</v>
      </c>
      <c r="C8" s="27" t="s">
        <v>77</v>
      </c>
      <c r="D8" s="28">
        <v>1</v>
      </c>
      <c r="E8" s="29"/>
      <c r="F8" s="30">
        <f>ROUND(D8*E8,2)</f>
        <v>0</v>
      </c>
      <c r="ZY8" t="s">
        <v>78</v>
      </c>
      <c r="ZZ8" s="18" t="s">
        <v>79</v>
      </c>
    </row>
    <row r="9" spans="1:702" x14ac:dyDescent="0.3">
      <c r="A9" s="25" t="s">
        <v>80</v>
      </c>
      <c r="B9" s="26" t="s">
        <v>81</v>
      </c>
      <c r="C9" s="27" t="s">
        <v>82</v>
      </c>
      <c r="D9" s="28">
        <v>2</v>
      </c>
      <c r="E9" s="29"/>
      <c r="F9" s="30">
        <f>ROUND(D9*E9,2)</f>
        <v>0</v>
      </c>
      <c r="ZY9" t="s">
        <v>83</v>
      </c>
      <c r="ZZ9" s="18" t="s">
        <v>84</v>
      </c>
    </row>
    <row r="10" spans="1:702" x14ac:dyDescent="0.3">
      <c r="A10" s="21" t="s">
        <v>85</v>
      </c>
      <c r="B10" s="22" t="s">
        <v>86</v>
      </c>
      <c r="C10" s="14"/>
      <c r="D10" s="15"/>
      <c r="E10" s="16"/>
      <c r="F10" s="17"/>
      <c r="ZY10" t="s">
        <v>87</v>
      </c>
      <c r="ZZ10" s="18"/>
    </row>
    <row r="11" spans="1:702" x14ac:dyDescent="0.3">
      <c r="A11" s="23" t="s">
        <v>88</v>
      </c>
      <c r="B11" s="24" t="s">
        <v>89</v>
      </c>
      <c r="C11" s="14"/>
      <c r="D11" s="15"/>
      <c r="E11" s="16"/>
      <c r="F11" s="17"/>
      <c r="ZY11" t="s">
        <v>90</v>
      </c>
      <c r="ZZ11" s="18"/>
    </row>
    <row r="12" spans="1:702" ht="24" x14ac:dyDescent="0.3">
      <c r="A12" s="25" t="s">
        <v>91</v>
      </c>
      <c r="B12" s="26" t="s">
        <v>92</v>
      </c>
      <c r="C12" s="27" t="s">
        <v>93</v>
      </c>
      <c r="D12" s="28">
        <v>2</v>
      </c>
      <c r="E12" s="29"/>
      <c r="F12" s="30">
        <f>ROUND(D12*E12,2)</f>
        <v>0</v>
      </c>
      <c r="ZY12" t="s">
        <v>94</v>
      </c>
      <c r="ZZ12" s="18" t="s">
        <v>95</v>
      </c>
    </row>
    <row r="13" spans="1:702" x14ac:dyDescent="0.3">
      <c r="A13" s="21" t="s">
        <v>96</v>
      </c>
      <c r="B13" s="22" t="s">
        <v>97</v>
      </c>
      <c r="C13" s="14"/>
      <c r="D13" s="15"/>
      <c r="E13" s="16"/>
      <c r="F13" s="17"/>
      <c r="ZY13" t="s">
        <v>98</v>
      </c>
      <c r="ZZ13" s="18"/>
    </row>
    <row r="14" spans="1:702" x14ac:dyDescent="0.3">
      <c r="A14" s="23" t="s">
        <v>99</v>
      </c>
      <c r="B14" s="24" t="s">
        <v>100</v>
      </c>
      <c r="C14" s="14"/>
      <c r="D14" s="15"/>
      <c r="E14" s="16"/>
      <c r="F14" s="17"/>
      <c r="ZY14" t="s">
        <v>101</v>
      </c>
      <c r="ZZ14" s="18"/>
    </row>
    <row r="15" spans="1:702" x14ac:dyDescent="0.3">
      <c r="A15" s="25" t="s">
        <v>102</v>
      </c>
      <c r="B15" s="26" t="s">
        <v>103</v>
      </c>
      <c r="C15" s="27" t="s">
        <v>104</v>
      </c>
      <c r="D15" s="28">
        <v>41</v>
      </c>
      <c r="E15" s="29"/>
      <c r="F15" s="30">
        <f>ROUND(D15*E15,2)</f>
        <v>0</v>
      </c>
      <c r="ZY15" t="s">
        <v>105</v>
      </c>
      <c r="ZZ15" s="18" t="s">
        <v>106</v>
      </c>
    </row>
    <row r="16" spans="1:702" ht="22.8" x14ac:dyDescent="0.3">
      <c r="A16" s="21" t="s">
        <v>107</v>
      </c>
      <c r="B16" s="22" t="s">
        <v>108</v>
      </c>
      <c r="C16" s="14"/>
      <c r="D16" s="15"/>
      <c r="E16" s="16"/>
      <c r="F16" s="17"/>
      <c r="ZY16" t="s">
        <v>109</v>
      </c>
      <c r="ZZ16" s="18"/>
    </row>
    <row r="17" spans="1:702" x14ac:dyDescent="0.3">
      <c r="A17" s="23" t="s">
        <v>110</v>
      </c>
      <c r="B17" s="24" t="s">
        <v>111</v>
      </c>
      <c r="C17" s="14"/>
      <c r="D17" s="15"/>
      <c r="E17" s="16"/>
      <c r="F17" s="17"/>
      <c r="ZY17" t="s">
        <v>112</v>
      </c>
      <c r="ZZ17" s="18"/>
    </row>
    <row r="18" spans="1:702" x14ac:dyDescent="0.3">
      <c r="A18" s="25" t="s">
        <v>113</v>
      </c>
      <c r="B18" s="26" t="s">
        <v>114</v>
      </c>
      <c r="C18" s="27" t="s">
        <v>115</v>
      </c>
      <c r="D18" s="28">
        <v>2</v>
      </c>
      <c r="E18" s="29"/>
      <c r="F18" s="30">
        <f>ROUND(D18*E18,2)</f>
        <v>0</v>
      </c>
      <c r="ZY18" t="s">
        <v>116</v>
      </c>
      <c r="ZZ18" s="18" t="s">
        <v>117</v>
      </c>
    </row>
    <row r="19" spans="1:702" x14ac:dyDescent="0.3">
      <c r="A19" s="21" t="s">
        <v>118</v>
      </c>
      <c r="B19" s="22" t="s">
        <v>119</v>
      </c>
      <c r="C19" s="14"/>
      <c r="D19" s="15"/>
      <c r="E19" s="16"/>
      <c r="F19" s="17"/>
      <c r="ZY19" t="s">
        <v>120</v>
      </c>
      <c r="ZZ19" s="18"/>
    </row>
    <row r="20" spans="1:702" x14ac:dyDescent="0.3">
      <c r="A20" s="23" t="s">
        <v>121</v>
      </c>
      <c r="B20" s="24" t="s">
        <v>122</v>
      </c>
      <c r="C20" s="14"/>
      <c r="D20" s="15"/>
      <c r="E20" s="16"/>
      <c r="F20" s="17"/>
      <c r="ZY20" t="s">
        <v>123</v>
      </c>
      <c r="ZZ20" s="18"/>
    </row>
    <row r="21" spans="1:702" ht="24" x14ac:dyDescent="0.3">
      <c r="A21" s="25" t="s">
        <v>124</v>
      </c>
      <c r="B21" s="26" t="s">
        <v>125</v>
      </c>
      <c r="C21" s="27" t="s">
        <v>126</v>
      </c>
      <c r="D21" s="28">
        <v>165</v>
      </c>
      <c r="E21" s="29"/>
      <c r="F21" s="30">
        <f>ROUND(D21*E21,2)</f>
        <v>0</v>
      </c>
      <c r="ZY21" t="s">
        <v>127</v>
      </c>
      <c r="ZZ21" s="18" t="s">
        <v>128</v>
      </c>
    </row>
    <row r="22" spans="1:702" x14ac:dyDescent="0.3">
      <c r="A22" s="23" t="s">
        <v>129</v>
      </c>
      <c r="B22" s="24" t="s">
        <v>130</v>
      </c>
      <c r="C22" s="14"/>
      <c r="D22" s="15"/>
      <c r="E22" s="16"/>
      <c r="F22" s="17"/>
      <c r="ZY22" t="s">
        <v>131</v>
      </c>
      <c r="ZZ22" s="18"/>
    </row>
    <row r="23" spans="1:702" x14ac:dyDescent="0.3">
      <c r="A23" s="25" t="s">
        <v>132</v>
      </c>
      <c r="B23" s="26" t="s">
        <v>133</v>
      </c>
      <c r="C23" s="27" t="s">
        <v>134</v>
      </c>
      <c r="D23" s="28">
        <v>165</v>
      </c>
      <c r="E23" s="29"/>
      <c r="F23" s="30">
        <f>ROUND(D23*E23,2)</f>
        <v>0</v>
      </c>
      <c r="ZY23" t="s">
        <v>135</v>
      </c>
      <c r="ZZ23" s="18" t="s">
        <v>136</v>
      </c>
    </row>
    <row r="24" spans="1:702" x14ac:dyDescent="0.3">
      <c r="A24" s="25" t="s">
        <v>137</v>
      </c>
      <c r="B24" s="26" t="s">
        <v>138</v>
      </c>
      <c r="C24" s="27" t="s">
        <v>139</v>
      </c>
      <c r="D24" s="28">
        <v>165</v>
      </c>
      <c r="E24" s="29"/>
      <c r="F24" s="30">
        <f>ROUND(D24*E24,2)</f>
        <v>0</v>
      </c>
      <c r="ZY24" t="s">
        <v>140</v>
      </c>
      <c r="ZZ24" s="18" t="s">
        <v>141</v>
      </c>
    </row>
    <row r="25" spans="1:702" x14ac:dyDescent="0.3">
      <c r="A25" s="21" t="s">
        <v>142</v>
      </c>
      <c r="B25" s="22" t="s">
        <v>143</v>
      </c>
      <c r="C25" s="14"/>
      <c r="D25" s="15"/>
      <c r="E25" s="16"/>
      <c r="F25" s="17"/>
      <c r="ZY25" t="s">
        <v>144</v>
      </c>
      <c r="ZZ25" s="18"/>
    </row>
    <row r="26" spans="1:702" x14ac:dyDescent="0.3">
      <c r="A26" s="23" t="s">
        <v>145</v>
      </c>
      <c r="B26" s="24" t="s">
        <v>146</v>
      </c>
      <c r="C26" s="14"/>
      <c r="D26" s="15"/>
      <c r="E26" s="16"/>
      <c r="F26" s="17"/>
      <c r="ZY26" t="s">
        <v>147</v>
      </c>
      <c r="ZZ26" s="18"/>
    </row>
    <row r="27" spans="1:702" x14ac:dyDescent="0.3">
      <c r="A27" s="25" t="s">
        <v>148</v>
      </c>
      <c r="B27" s="26" t="s">
        <v>149</v>
      </c>
      <c r="C27" s="27" t="s">
        <v>150</v>
      </c>
      <c r="D27" s="28">
        <v>63.21</v>
      </c>
      <c r="E27" s="29"/>
      <c r="F27" s="30">
        <f>ROUND(D27*E27,2)</f>
        <v>0</v>
      </c>
      <c r="ZY27" t="s">
        <v>151</v>
      </c>
      <c r="ZZ27" s="18" t="s">
        <v>152</v>
      </c>
    </row>
    <row r="28" spans="1:702" x14ac:dyDescent="0.3">
      <c r="A28" s="23" t="s">
        <v>153</v>
      </c>
      <c r="B28" s="24" t="s">
        <v>154</v>
      </c>
      <c r="C28" s="14"/>
      <c r="D28" s="15"/>
      <c r="E28" s="16"/>
      <c r="F28" s="17"/>
      <c r="ZY28" t="s">
        <v>155</v>
      </c>
      <c r="ZZ28" s="18"/>
    </row>
    <row r="29" spans="1:702" x14ac:dyDescent="0.3">
      <c r="A29" s="25" t="s">
        <v>156</v>
      </c>
      <c r="B29" s="26" t="s">
        <v>157</v>
      </c>
      <c r="C29" s="27" t="s">
        <v>158</v>
      </c>
      <c r="D29" s="28">
        <v>32.71</v>
      </c>
      <c r="E29" s="29"/>
      <c r="F29" s="30">
        <f>ROUND(D29*E29,2)</f>
        <v>0</v>
      </c>
      <c r="ZY29" t="s">
        <v>159</v>
      </c>
      <c r="ZZ29" s="18" t="s">
        <v>160</v>
      </c>
    </row>
    <row r="30" spans="1:702" x14ac:dyDescent="0.3">
      <c r="A30" s="21" t="s">
        <v>161</v>
      </c>
      <c r="B30" s="22" t="s">
        <v>162</v>
      </c>
      <c r="C30" s="14"/>
      <c r="D30" s="15"/>
      <c r="E30" s="16"/>
      <c r="F30" s="17"/>
      <c r="ZY30" t="s">
        <v>163</v>
      </c>
      <c r="ZZ30" s="18"/>
    </row>
    <row r="31" spans="1:702" x14ac:dyDescent="0.3">
      <c r="A31" s="23" t="s">
        <v>164</v>
      </c>
      <c r="B31" s="24" t="s">
        <v>165</v>
      </c>
      <c r="C31" s="14"/>
      <c r="D31" s="15"/>
      <c r="E31" s="16"/>
      <c r="F31" s="17"/>
      <c r="ZY31" t="s">
        <v>166</v>
      </c>
      <c r="ZZ31" s="18"/>
    </row>
    <row r="32" spans="1:702" x14ac:dyDescent="0.3">
      <c r="A32" s="25" t="s">
        <v>167</v>
      </c>
      <c r="B32" s="26" t="s">
        <v>168</v>
      </c>
      <c r="C32" s="27" t="s">
        <v>169</v>
      </c>
      <c r="D32" s="28">
        <v>182.71</v>
      </c>
      <c r="E32" s="29"/>
      <c r="F32" s="30">
        <f>ROUND(D32*E32,2)</f>
        <v>0</v>
      </c>
      <c r="ZY32" t="s">
        <v>170</v>
      </c>
      <c r="ZZ32" s="18" t="s">
        <v>171</v>
      </c>
    </row>
    <row r="33" spans="1:702" x14ac:dyDescent="0.3">
      <c r="A33" s="21" t="s">
        <v>172</v>
      </c>
      <c r="B33" s="22" t="s">
        <v>173</v>
      </c>
      <c r="C33" s="14"/>
      <c r="D33" s="15"/>
      <c r="E33" s="16"/>
      <c r="F33" s="17"/>
      <c r="ZY33" t="s">
        <v>174</v>
      </c>
      <c r="ZZ33" s="18"/>
    </row>
    <row r="34" spans="1:702" x14ac:dyDescent="0.3">
      <c r="A34" s="23" t="s">
        <v>175</v>
      </c>
      <c r="B34" s="24" t="s">
        <v>176</v>
      </c>
      <c r="C34" s="14"/>
      <c r="D34" s="15"/>
      <c r="E34" s="16"/>
      <c r="F34" s="17"/>
      <c r="ZY34" t="s">
        <v>177</v>
      </c>
      <c r="ZZ34" s="18"/>
    </row>
    <row r="35" spans="1:702" ht="24" x14ac:dyDescent="0.3">
      <c r="A35" s="25" t="s">
        <v>178</v>
      </c>
      <c r="B35" s="26" t="s">
        <v>179</v>
      </c>
      <c r="C35" s="27" t="s">
        <v>180</v>
      </c>
      <c r="D35" s="28">
        <v>2</v>
      </c>
      <c r="E35" s="29"/>
      <c r="F35" s="30">
        <f>ROUND(D35*E35,2)</f>
        <v>0</v>
      </c>
      <c r="ZY35" t="s">
        <v>181</v>
      </c>
      <c r="ZZ35" s="18" t="s">
        <v>182</v>
      </c>
    </row>
    <row r="36" spans="1:702" x14ac:dyDescent="0.3">
      <c r="A36" s="31"/>
      <c r="B36" s="32"/>
      <c r="C36" s="14"/>
      <c r="D36" s="15"/>
      <c r="E36" s="16"/>
      <c r="F36" s="17"/>
    </row>
    <row r="37" spans="1:702" ht="39.6" x14ac:dyDescent="0.3">
      <c r="A37" s="33"/>
      <c r="B37" s="34" t="s">
        <v>183</v>
      </c>
      <c r="C37" s="14"/>
      <c r="D37" s="15"/>
      <c r="E37" s="16"/>
      <c r="F37" s="35">
        <f>SUBTOTAL(109,F6:F36)</f>
        <v>0</v>
      </c>
      <c r="ZY37" t="s">
        <v>184</v>
      </c>
    </row>
    <row r="38" spans="1:702" x14ac:dyDescent="0.3">
      <c r="A38" s="31"/>
      <c r="B38" s="32"/>
      <c r="C38" s="14"/>
      <c r="D38" s="15"/>
      <c r="E38" s="16"/>
      <c r="F38" s="17"/>
    </row>
    <row r="39" spans="1:702" x14ac:dyDescent="0.3">
      <c r="A39" s="19"/>
      <c r="B39" s="20" t="s">
        <v>185</v>
      </c>
      <c r="C39" s="14"/>
      <c r="D39" s="15"/>
      <c r="E39" s="16"/>
      <c r="F39" s="17"/>
      <c r="ZY39" t="s">
        <v>186</v>
      </c>
      <c r="ZZ39" s="18"/>
    </row>
    <row r="40" spans="1:702" x14ac:dyDescent="0.3">
      <c r="A40" s="25"/>
      <c r="B40" s="26" t="s">
        <v>187</v>
      </c>
      <c r="C40" s="27" t="s">
        <v>188</v>
      </c>
      <c r="D40" s="28">
        <v>1</v>
      </c>
      <c r="E40" s="29">
        <v>0</v>
      </c>
      <c r="F40" s="30">
        <f>ROUND(D40*E40,2)</f>
        <v>0</v>
      </c>
      <c r="ZY40" t="s">
        <v>189</v>
      </c>
      <c r="ZZ40" s="18" t="s">
        <v>190</v>
      </c>
    </row>
    <row r="41" spans="1:702" x14ac:dyDescent="0.3">
      <c r="A41" s="31"/>
      <c r="B41" s="32"/>
      <c r="C41" s="14"/>
      <c r="D41" s="15"/>
      <c r="E41" s="16"/>
      <c r="F41" s="17"/>
    </row>
    <row r="42" spans="1:702" x14ac:dyDescent="0.3">
      <c r="A42" s="36"/>
      <c r="B42" s="37" t="s">
        <v>191</v>
      </c>
      <c r="C42" s="14"/>
      <c r="D42" s="15"/>
      <c r="E42" s="16"/>
      <c r="F42" s="38">
        <f>SUBTOTAL(109,F40:F41)</f>
        <v>0</v>
      </c>
      <c r="ZY42" t="s">
        <v>192</v>
      </c>
    </row>
    <row r="43" spans="1:702" ht="26.4" x14ac:dyDescent="0.3">
      <c r="A43" s="39"/>
      <c r="B43" s="40" t="s">
        <v>193</v>
      </c>
      <c r="C43" s="14"/>
      <c r="D43" s="15"/>
      <c r="E43" s="16"/>
      <c r="F43" s="41">
        <f>SUBTOTAL(109,F5:F42)</f>
        <v>0</v>
      </c>
      <c r="G43" s="42"/>
      <c r="ZY43" t="s">
        <v>194</v>
      </c>
    </row>
    <row r="44" spans="1:702" x14ac:dyDescent="0.3">
      <c r="A44" s="43"/>
      <c r="B44" s="44"/>
      <c r="C44" s="14"/>
      <c r="D44" s="15"/>
      <c r="E44" s="16"/>
      <c r="F44" s="11"/>
    </row>
    <row r="45" spans="1:702" x14ac:dyDescent="0.3">
      <c r="A45" s="45"/>
      <c r="B45" s="46"/>
      <c r="C45" s="47"/>
      <c r="D45" s="48"/>
      <c r="E45" s="49"/>
      <c r="F45" s="50"/>
    </row>
    <row r="46" spans="1:702" x14ac:dyDescent="0.3">
      <c r="A46" s="51"/>
      <c r="B46" s="51"/>
      <c r="C46" s="51"/>
      <c r="D46" s="51"/>
      <c r="E46" s="51"/>
      <c r="F46" s="51"/>
    </row>
    <row r="47" spans="1:702" ht="28.8" x14ac:dyDescent="0.3">
      <c r="B47" s="52" t="s">
        <v>195</v>
      </c>
      <c r="F47" s="53">
        <f>SUBTOTAL(109,F4:F45)</f>
        <v>0</v>
      </c>
      <c r="ZY47" t="s">
        <v>196</v>
      </c>
    </row>
    <row r="48" spans="1:702" x14ac:dyDescent="0.3">
      <c r="A48" s="54">
        <v>20</v>
      </c>
      <c r="B48" s="52" t="str">
        <f>CONCATENATE("Montant TVA (",A48,"%)")</f>
        <v>Montant TVA (20%)</v>
      </c>
      <c r="F48" s="53">
        <f>(F47*A48)/100</f>
        <v>0</v>
      </c>
      <c r="ZY48" t="s">
        <v>197</v>
      </c>
    </row>
    <row r="49" spans="2:701" x14ac:dyDescent="0.3">
      <c r="B49" s="52" t="s">
        <v>198</v>
      </c>
      <c r="F49" s="53">
        <f>F47+F48</f>
        <v>0</v>
      </c>
      <c r="ZY49" t="s">
        <v>199</v>
      </c>
    </row>
    <row r="50" spans="2:701" x14ac:dyDescent="0.3">
      <c r="F50" s="53"/>
    </row>
    <row r="51" spans="2:701" x14ac:dyDescent="0.3">
      <c r="F51" s="53"/>
    </row>
  </sheetData>
  <mergeCells count="1">
    <mergeCell ref="A1:F1"/>
  </mergeCells>
  <printOptions horizontalCentered="1"/>
  <pageMargins left="0.06" right="0.06" top="0.06" bottom="0.06" header="0.76" footer="0.76"/>
  <pageSetup paperSize="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Lot N°01 Page de garde</vt:lpstr>
      <vt:lpstr>Lot N°01 TC 1</vt:lpstr>
      <vt:lpstr>Lot N°01 TC 2</vt:lpstr>
      <vt:lpstr>'Lot N°01 TC 1'!Impression_des_titres</vt:lpstr>
      <vt:lpstr>'Lot N°01 TC 2'!Impression_des_titres</vt:lpstr>
      <vt:lpstr>'Lot N°01 TC 1'!Zone_d_impression</vt:lpstr>
      <vt:lpstr>'Lot N°01 TC 2'!Zone_d_impression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m.decousus</dc:creator>
  <cp:lastModifiedBy>Maxime DECOUSUS</cp:lastModifiedBy>
  <dcterms:created xsi:type="dcterms:W3CDTF">2025-10-21T15:17:20Z</dcterms:created>
  <dcterms:modified xsi:type="dcterms:W3CDTF">2025-10-21T15:36:06Z</dcterms:modified>
</cp:coreProperties>
</file>